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Y:\01 財政班\01 財政関係【3年】\R06\42_公営企業に係る経営比較分析表（令和５年度決算）の分析について\03 市→県\"/>
    </mc:Choice>
  </mc:AlternateContent>
  <xr:revisionPtr revIDLastSave="0" documentId="13_ncr:1_{8B0E6DB7-A2AB-4894-A764-EF6391A46F23}" xr6:coauthVersionLast="47" xr6:coauthVersionMax="47" xr10:uidLastSave="{00000000-0000-0000-0000-000000000000}"/>
  <workbookProtection workbookAlgorithmName="SHA-512" workbookHashValue="DscGitb6dyncWiOemCmxAZyUmZ9QE52HFFVb9of/BTZmU6b7VYZ6y9G9nw1qoIjMFYExA6Me3DI8u1VjrKtlRw==" workbookSaltValue="FS0zop0uhmo5sZnoKdTmjQ==" workbookSpinCount="100000" lockStructure="1"/>
  <bookViews>
    <workbookView xWindow="28680" yWindow="-120" windowWidth="20730" windowHeight="110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R6" i="5"/>
  <c r="Q6" i="5"/>
  <c r="W10" i="4" s="1"/>
  <c r="P6" i="5"/>
  <c r="P10" i="4" s="1"/>
  <c r="O6" i="5"/>
  <c r="N6" i="5"/>
  <c r="B10" i="4" s="1"/>
  <c r="M6" i="5"/>
  <c r="AD8" i="4" s="1"/>
  <c r="L6" i="5"/>
  <c r="W8" i="4" s="1"/>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I85" i="4"/>
  <c r="H85" i="4"/>
  <c r="F85" i="4"/>
  <c r="E85" i="4"/>
  <c r="AT10" i="4"/>
  <c r="AL10" i="4"/>
  <c r="I10" i="4"/>
  <c r="BB8" i="4"/>
  <c r="AT8" i="4"/>
  <c r="AL8" i="4"/>
  <c r="I8" i="4"/>
  <c r="B8" i="4"/>
  <c r="B6"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<sst xmlns="http://schemas.openxmlformats.org/spreadsheetml/2006/main" count="228" uniqueCount="114">
  <si>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</si>
  <si>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</si>
  <si>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</si>
  <si>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</si>
  <si>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</si>
  <si>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</si>
  <si>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</si>
  <si>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</si>
  <si>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</si>
  <si>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</si>
  <si>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</si>
  <si>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</si>
  <si>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</si>
  <si>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</si>
  <si>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</si>
  <si>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</si>
  <si>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</si>
  <si>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</si>
  <si>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</si>
  <si>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</si>
  <si>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</si>
  <si>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</si>
  <si>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</si>
  <si>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</si>
  <si>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</si>
  <si>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</si>
  <si>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</si>
  <si>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</si>
  <si>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</si>
  <si>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</si>
  <si>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</si>
  <si>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</si>
  <si>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</si>
  <si>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</si>
  <si>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</si>
  <si>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</si>
  <si>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</si>
  <si>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</si>
  <si>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</si>
  <si>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</si>
  <si>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</si>
  <si>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</si>
  <si>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</si>
  <si>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</si>
  <si>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</si>
  <si>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</si>
  <si>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</si>
  <si>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</si>
  <si>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</si>
  <si>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</si>
  <si>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</si>
  <si>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</si>
  <si>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</si>
  <si>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</si>
  <si>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</si>
  <si>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</si>
  <si>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</si>
  <si>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</si>
  <si>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</si>
  <si>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</si>
  <si>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</si>
  <si>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</si>
  <si>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</si>
  <si>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</si>
  <si>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</si>
  <si>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</si>
  <si>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</si>
  <si>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</si>
  <si>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</si>
  <si>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</si>
  <si>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</si>
  <si>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</si>
  <si>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</si>
  <si>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</si>
  <si>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</si>
  <si>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</si>
  <si>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</si>
  <si>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</si>
  <si>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</si>
  <si>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</si>
  <si>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</si>
  <si>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</si>
  <si>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</si>
  <si>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</si>
  <si>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</si>
  <si>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</si>
  <si>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</si>
  <si>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</si>
  <si>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</si>
  <si>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</si>
  <si>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</si>
  <si>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</si>
  <si>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</si>
  <si>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八街市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</si>
  <si>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</si>
  <si>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</si>
  <si>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</si>
  <si>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</si>
  <si>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</si>
  <si>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</si>
  <si>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</si>
  <si>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</si>
  <si>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</si>
  <si>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</si>
  <si>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</si>
  <si>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</si>
  <si>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</si>
  <si>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</si>
  <si>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</si>
  <si>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</si>
  <si>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</si>
  <si>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xml:space="preserve"> ①経常収支比率は、収支の黒字であることを示す100％と、類似団体平均値も上回っているが、令和４年度より数値が下がっている。また⑤料金回収率は100％を下回っており、給水に係る費用が給水収益で賄われておらず、市・県からの高料金対策の補助金を受け賄っているため、料金回収率を上げる必要がある。
　②近年、累積欠損金は発生しておらず、累積欠損金比率は0％を維持している。
　③流動比率については、年々比率は上がり100％を上回っているものの、類似団体平均値よりも低い傾向が続いている。
　④企業債残高対給水収益比率は減少傾向にあり、令和２年度から全国平均を下回っている。
　⑥給水原価は、給水原価を構成する受水費の割合が高いことが考えられるが、類似団体平均値よりかなり高い水準となっている。受水費は、用水供給事業者との契約によるもので、削減が困難である。また、今後暫定井戸が使用できなくなることにより、受水量の増加が見込まれることから、受水費の費用割合がさらに増えることが予想される。
　⑦施設利用率については認可変更に伴う施設能力の見直しにより向上し、全国平均、類似団体平均値を上回っている。
　⑧有収率は、管路の老朽化が進み、漏水が多いことが考えられたため、漏水調査の業務委託を行い、平成29年度からは類似団体平均値を上回っている。しかし、根本的な解決には計画的な管路の更新が必要である。</t>
    <phoneticPr fontId="4"/>
  </si>
  <si>
    <t>　市内の人口減少に伴い給水人口も減少している。また有収水量と給水収益が若干増えたものの事業運営に必要となる資金が賄えない。また、管路経年化率からも今後ますます管路の老朽化が進行することから、有収率の向上が課題となっている。さらに、霞ヶ浦導水事業の推進に伴い用水供給事業者からの受水量の増加が予定され、経営状況はより厳しさを増すことが見込まれる。
　このような状況の中、水道水の安全を確保し安定した供給を堅持するため費用の縮減や効率化への取り組みがより一層必要となるとともに財源確保の観点から水道料金についても健全な事業運営を確保できるよう適宜見直す必要がある。</t>
    <rPh sb="26" eb="27">
      <t>シュウ</t>
    </rPh>
    <phoneticPr fontId="4"/>
  </si>
  <si>
    <t>　②管路経年化率は若干減少したものの、高い数値となっている。③管路更新率については、令和４年度の繰越しがあり令和5年度は更新率が伸びた。しかし直近の5年間では0.28％、約357年かかるペースでの更新となった。また①有形固定資産減価償却率も今後ますます老朽化が進み上昇していくと考えられることから、今後はより一層更新ペースを上げていく必要がある。</t>
    <rPh sb="9" eb="11">
      <t>ジャッカン</t>
    </rPh>
    <rPh sb="11" eb="13">
      <t>ゲンショウ</t>
    </rPh>
    <rPh sb="19" eb="20">
      <t>タカ</t>
    </rPh>
    <rPh sb="21" eb="23">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</si>
</sst>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0.06</c:v>
                </c:pt>
                <c:pt idx="1">
                  <c:v>0.35</c:v>
                </c:pt>
                <c:pt idx="2">
                  <c:v>0.02</c:v>
                </c:pt>
                <c:pt idx="3" formatCode="#,##0.00;&quot;△&quot;#,##0.00">
                  <c:v>0</c:v>
                </c:pt>
                <c:pt idx="4">
                  <c:v>0.95</c:v>
                </c:pt>
              </c:numCache>
            </c:numRef>
          </c:val>
          <c:extLst>
            <c:ext xmlns:c16="http://schemas.microsoft.com/office/drawing/2014/chart" uri="{C3380CC4-5D6E-409C-BE32-E72D297353CC}">
              <c16:uniqueId val="{00000000-4E03-488C-903C-5A77E738F7D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c:ext xmlns:c16="http://schemas.microsoft.com/office/drawing/2014/chart" uri="{C3380CC4-5D6E-409C-BE32-E72D297353CC}">
              <c16:uniqueId val="{00000001-4E03-488C-903C-5A77E738F7D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74.52</c:v>
                </c:pt>
                <c:pt idx="1">
                  <c:v>75.28</c:v>
                </c:pt>
                <c:pt idx="2">
                  <c:v>73.81</c:v>
                </c:pt>
                <c:pt idx="3">
                  <c:v>72.09</c:v>
                </c:pt>
                <c:pt idx="4">
                  <c:v>73.64</c:v>
                </c:pt>
              </c:numCache>
            </c:numRef>
          </c:val>
          <c:extLst>
            <c:ext xmlns:c16="http://schemas.microsoft.com/office/drawing/2014/chart" uri="{C3380CC4-5D6E-409C-BE32-E72D297353CC}">
              <c16:uniqueId val="{00000000-286D-482C-B2B2-99E669904B1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c:ext xmlns:c16="http://schemas.microsoft.com/office/drawing/2014/chart" uri="{C3380CC4-5D6E-409C-BE32-E72D297353CC}">
              <c16:uniqueId val="{00000001-286D-482C-B2B2-99E669904B1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85.44</c:v>
                </c:pt>
                <c:pt idx="1">
                  <c:v>86.99</c:v>
                </c:pt>
                <c:pt idx="2">
                  <c:v>86.88</c:v>
                </c:pt>
                <c:pt idx="3">
                  <c:v>87.14</c:v>
                </c:pt>
                <c:pt idx="4">
                  <c:v>85.08</c:v>
                </c:pt>
              </c:numCache>
            </c:numRef>
          </c:val>
          <c:extLst>
            <c:ext xmlns:c16="http://schemas.microsoft.com/office/drawing/2014/chart" uri="{C3380CC4-5D6E-409C-BE32-E72D297353CC}">
              <c16:uniqueId val="{00000000-65AB-44A4-B9EA-14BCB972232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c:ext xmlns:c16="http://schemas.microsoft.com/office/drawing/2014/chart" uri="{C3380CC4-5D6E-409C-BE32-E72D297353CC}">
              <c16:uniqueId val="{00000001-65AB-44A4-B9EA-14BCB972232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115.18</c:v>
                </c:pt>
                <c:pt idx="1">
                  <c:v>116.95</c:v>
                </c:pt>
                <c:pt idx="2">
                  <c:v>123.84</c:v>
                </c:pt>
                <c:pt idx="3">
                  <c:v>127.35</c:v>
                </c:pt>
                <c:pt idx="4">
                  <c:v>112.44</c:v>
                </c:pt>
              </c:numCache>
            </c:numRef>
          </c:val>
          <c:extLst>
            <c:ext xmlns:c16="http://schemas.microsoft.com/office/drawing/2014/chart" uri="{C3380CC4-5D6E-409C-BE32-E72D297353CC}">
              <c16:uniqueId val="{00000000-A904-46B2-900E-4296E410213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c:ext xmlns:c16="http://schemas.microsoft.com/office/drawing/2014/chart" uri="{C3380CC4-5D6E-409C-BE32-E72D297353CC}">
              <c16:uniqueId val="{00000001-A904-46B2-900E-4296E410213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54.41</c:v>
                </c:pt>
                <c:pt idx="1">
                  <c:v>55.63</c:v>
                </c:pt>
                <c:pt idx="2">
                  <c:v>57.02</c:v>
                </c:pt>
                <c:pt idx="3">
                  <c:v>58.75</c:v>
                </c:pt>
                <c:pt idx="4">
                  <c:v>59.08</c:v>
                </c:pt>
              </c:numCache>
            </c:numRef>
          </c:val>
          <c:extLst>
            <c:ext xmlns:c16="http://schemas.microsoft.com/office/drawing/2014/chart" uri="{C3380CC4-5D6E-409C-BE32-E72D297353CC}">
              <c16:uniqueId val="{00000000-AA90-44E7-945F-D7B51C0044C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c:ext xmlns:c16="http://schemas.microsoft.com/office/drawing/2014/chart" uri="{C3380CC4-5D6E-409C-BE32-E72D297353CC}">
              <c16:uniqueId val="{00000001-AA90-44E7-945F-D7B51C0044C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29.99</c:v>
                </c:pt>
                <c:pt idx="1">
                  <c:v>32.450000000000003</c:v>
                </c:pt>
                <c:pt idx="2">
                  <c:v>32.53</c:v>
                </c:pt>
                <c:pt idx="3">
                  <c:v>32.83</c:v>
                </c:pt>
                <c:pt idx="4">
                  <c:v>32.04</c:v>
                </c:pt>
              </c:numCache>
            </c:numRef>
          </c:val>
          <c:extLst>
            <c:ext xmlns:c16="http://schemas.microsoft.com/office/drawing/2014/chart" uri="{C3380CC4-5D6E-409C-BE32-E72D297353CC}">
              <c16:uniqueId val="{00000000-D68B-43F9-92AE-B18BE09760F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c:ext xmlns:c16="http://schemas.microsoft.com/office/drawing/2014/chart" uri="{C3380CC4-5D6E-409C-BE32-E72D297353CC}">
              <c16:uniqueId val="{00000001-D68B-43F9-92AE-B18BE09760F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BB7-4072-873E-D369C3CB299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c:ext xmlns:c16="http://schemas.microsoft.com/office/drawing/2014/chart" uri="{C3380CC4-5D6E-409C-BE32-E72D297353CC}">
              <c16:uniqueId val="{00000001-EBB7-4072-873E-D369C3CB299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188.23</c:v>
                </c:pt>
                <c:pt idx="1">
                  <c:v>215.46</c:v>
                </c:pt>
                <c:pt idx="2">
                  <c:v>266.77999999999997</c:v>
                </c:pt>
                <c:pt idx="3">
                  <c:v>310.45</c:v>
                </c:pt>
                <c:pt idx="4">
                  <c:v>313.33</c:v>
                </c:pt>
              </c:numCache>
            </c:numRef>
          </c:val>
          <c:extLst>
            <c:ext xmlns:c16="http://schemas.microsoft.com/office/drawing/2014/chart" uri="{C3380CC4-5D6E-409C-BE32-E72D297353CC}">
              <c16:uniqueId val="{00000000-1D4F-4B0C-AA4E-D990E01C6AF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c:ext xmlns:c16="http://schemas.microsoft.com/office/drawing/2014/chart" uri="{C3380CC4-5D6E-409C-BE32-E72D297353CC}">
              <c16:uniqueId val="{00000001-1D4F-4B0C-AA4E-D990E01C6AF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286.22000000000003</c:v>
                </c:pt>
                <c:pt idx="1">
                  <c:v>257.64999999999998</c:v>
                </c:pt>
                <c:pt idx="2">
                  <c:v>241.62</c:v>
                </c:pt>
                <c:pt idx="3">
                  <c:v>219.32</c:v>
                </c:pt>
                <c:pt idx="4">
                  <c:v>216.51</c:v>
                </c:pt>
              </c:numCache>
            </c:numRef>
          </c:val>
          <c:extLst>
            <c:ext xmlns:c16="http://schemas.microsoft.com/office/drawing/2014/chart" uri="{C3380CC4-5D6E-409C-BE32-E72D297353CC}">
              <c16:uniqueId val="{00000000-539C-4EBF-ABBB-3160A9CFE5F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c:ext xmlns:c16="http://schemas.microsoft.com/office/drawing/2014/chart" uri="{C3380CC4-5D6E-409C-BE32-E72D297353CC}">
              <c16:uniqueId val="{00000001-539C-4EBF-ABBB-3160A9CFE5F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78.040000000000006</c:v>
                </c:pt>
                <c:pt idx="1">
                  <c:v>76.67</c:v>
                </c:pt>
                <c:pt idx="2">
                  <c:v>79.03</c:v>
                </c:pt>
                <c:pt idx="3">
                  <c:v>80.08</c:v>
                </c:pt>
                <c:pt idx="4">
                  <c:v>77.55</c:v>
                </c:pt>
              </c:numCache>
            </c:numRef>
          </c:val>
          <c:extLst>
            <c:ext xmlns:c16="http://schemas.microsoft.com/office/drawing/2014/chart" uri="{C3380CC4-5D6E-409C-BE32-E72D297353CC}">
              <c16:uniqueId val="{00000000-C1D1-436E-A2FB-E1CE43940C1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c:ext xmlns:c16="http://schemas.microsoft.com/office/drawing/2014/chart" uri="{C3380CC4-5D6E-409C-BE32-E72D297353CC}">
              <c16:uniqueId val="{00000001-C1D1-436E-A2FB-E1CE43940C1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292.98</c:v>
                </c:pt>
                <c:pt idx="1">
                  <c:v>296.39</c:v>
                </c:pt>
                <c:pt idx="2">
                  <c:v>287.14999999999998</c:v>
                </c:pt>
                <c:pt idx="3">
                  <c:v>283.88</c:v>
                </c:pt>
                <c:pt idx="4">
                  <c:v>294.68</c:v>
                </c:pt>
              </c:numCache>
            </c:numRef>
          </c:val>
          <c:extLst>
            <c:ext xmlns:c16="http://schemas.microsoft.com/office/drawing/2014/chart" uri="{C3380CC4-5D6E-409C-BE32-E72D297353CC}">
              <c16:uniqueId val="{00000000-359A-4D10-AB86-722AE5E29DC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c:ext xmlns:c16="http://schemas.microsoft.com/office/drawing/2014/chart" uri="{C3380CC4-5D6E-409C-BE32-E72D297353CC}">
              <c16:uniqueId val="{00000001-359A-4D10-AB86-722AE5E29DC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千葉県　八街市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A5</v>
      </c>
      <c r="X8" s="43"/>
      <c r="Y8" s="43"/>
      <c r="Z8" s="43"/>
      <c r="AA8" s="43"/>
      <c r="AB8" s="43"/>
      <c r="AC8" s="43"/>
      <c r="AD8" s="43" t="str">
        <f>データ!$M$6</f>
        <v>非設置</v>
      </c>
      <c r="AE8" s="43"/>
      <c r="AF8" s="43"/>
      <c r="AG8" s="43"/>
      <c r="AH8" s="43"/>
      <c r="AI8" s="43"/>
      <c r="AJ8" s="43"/>
      <c r="AK8" s="2"/>
      <c r="AL8" s="44">
        <f>データ!$R$6</f>
        <v>67006</v>
      </c>
      <c r="AM8" s="44"/>
      <c r="AN8" s="44"/>
      <c r="AO8" s="44"/>
      <c r="AP8" s="44"/>
      <c r="AQ8" s="44"/>
      <c r="AR8" s="44"/>
      <c r="AS8" s="44"/>
      <c r="AT8" s="45">
        <f>データ!$S$6</f>
        <v>74.94</v>
      </c>
      <c r="AU8" s="46"/>
      <c r="AV8" s="46"/>
      <c r="AW8" s="46"/>
      <c r="AX8" s="46"/>
      <c r="AY8" s="46"/>
      <c r="AZ8" s="46"/>
      <c r="BA8" s="46"/>
      <c r="BB8" s="47">
        <f>データ!$T$6</f>
        <v>894.13</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70.48</v>
      </c>
      <c r="J10" s="46"/>
      <c r="K10" s="46"/>
      <c r="L10" s="46"/>
      <c r="M10" s="46"/>
      <c r="N10" s="46"/>
      <c r="O10" s="80"/>
      <c r="P10" s="47">
        <f>データ!$P$6</f>
        <v>53.38</v>
      </c>
      <c r="Q10" s="47"/>
      <c r="R10" s="47"/>
      <c r="S10" s="47"/>
      <c r="T10" s="47"/>
      <c r="U10" s="47"/>
      <c r="V10" s="47"/>
      <c r="W10" s="44">
        <f>データ!$Q$6</f>
        <v>3970</v>
      </c>
      <c r="X10" s="44"/>
      <c r="Y10" s="44"/>
      <c r="Z10" s="44"/>
      <c r="AA10" s="44"/>
      <c r="AB10" s="44"/>
      <c r="AC10" s="44"/>
      <c r="AD10" s="2"/>
      <c r="AE10" s="2"/>
      <c r="AF10" s="2"/>
      <c r="AG10" s="2"/>
      <c r="AH10" s="2"/>
      <c r="AI10" s="2"/>
      <c r="AJ10" s="2"/>
      <c r="AK10" s="2"/>
      <c r="AL10" s="44">
        <f>データ!$U$6</f>
        <v>35632</v>
      </c>
      <c r="AM10" s="44"/>
      <c r="AN10" s="44"/>
      <c r="AO10" s="44"/>
      <c r="AP10" s="44"/>
      <c r="AQ10" s="44"/>
      <c r="AR10" s="44"/>
      <c r="AS10" s="44"/>
      <c r="AT10" s="45">
        <f>データ!$V$6</f>
        <v>39.979999999999997</v>
      </c>
      <c r="AU10" s="46"/>
      <c r="AV10" s="46"/>
      <c r="AW10" s="46"/>
      <c r="AX10" s="46"/>
      <c r="AY10" s="46"/>
      <c r="AZ10" s="46"/>
      <c r="BA10" s="46"/>
      <c r="BB10" s="47">
        <f>データ!$W$6</f>
        <v>891.25</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111</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113</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Vk5j9oZ6dh5qFrXLcAqnRZ74cVHITM2qRfg8flegynqu2+BNaqdl6h3gof5pIVLGcC7FjYjJauM/5kMpPJYRIQ==" saltValue="DgGEHHvMCIZmjx7BWSoQz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122301</v>
      </c>
      <c r="D6" s="20">
        <f t="shared" si="3"/>
        <v>46</v>
      </c>
      <c r="E6" s="20">
        <f t="shared" si="3"/>
        <v>1</v>
      </c>
      <c r="F6" s="20">
        <f t="shared" si="3"/>
        <v>0</v>
      </c>
      <c r="G6" s="20">
        <f t="shared" si="3"/>
        <v>1</v>
      </c>
      <c r="H6" s="20" t="str">
        <f t="shared" si="3"/>
        <v>千葉県　八街市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70.48</v>
      </c>
      <c r="P6" s="21">
        <f t="shared" si="3"/>
        <v>53.38</v>
      </c>
      <c r="Q6" s="21">
        <f t="shared" si="3"/>
        <v>3970</v>
      </c>
      <c r="R6" s="21">
        <f t="shared" si="3"/>
        <v>67006</v>
      </c>
      <c r="S6" s="21">
        <f t="shared" si="3"/>
        <v>74.94</v>
      </c>
      <c r="T6" s="21">
        <f t="shared" si="3"/>
        <v>894.13</v>
      </c>
      <c r="U6" s="21">
        <f t="shared" si="3"/>
        <v>35632</v>
      </c>
      <c r="V6" s="21">
        <f t="shared" si="3"/>
        <v>39.979999999999997</v>
      </c>
      <c r="W6" s="21">
        <f t="shared" si="3"/>
        <v>891.25</v>
      </c>
      <c r="X6" s="22">
        <f>IF(X7="",NA(),X7)</f>
        <v>115.18</v>
      </c>
      <c r="Y6" s="22">
        <f t="shared" ref="Y6:AG6" si="4">IF(Y7="",NA(),Y7)</f>
        <v>116.95</v>
      </c>
      <c r="Z6" s="22">
        <f t="shared" si="4"/>
        <v>123.84</v>
      </c>
      <c r="AA6" s="22">
        <f t="shared" si="4"/>
        <v>127.35</v>
      </c>
      <c r="AB6" s="22">
        <f t="shared" si="4"/>
        <v>112.44</v>
      </c>
      <c r="AC6" s="22">
        <f t="shared" si="4"/>
        <v>109.01</v>
      </c>
      <c r="AD6" s="22">
        <f t="shared" si="4"/>
        <v>108.83</v>
      </c>
      <c r="AE6" s="22">
        <f t="shared" si="4"/>
        <v>109.23</v>
      </c>
      <c r="AF6" s="22">
        <f t="shared" si="4"/>
        <v>108.04</v>
      </c>
      <c r="AG6" s="22">
        <f t="shared" si="4"/>
        <v>107.49</v>
      </c>
      <c r="AH6" s="21" t="str">
        <f>IF(AH7="","",IF(AH7="-","【-】","【"&amp;SUBSTITUTE(TEXT(AH7,"#,##0.00"),"-","△")&amp;"】"))</f>
        <v>【108.24】</v>
      </c>
      <c r="AI6" s="21">
        <f>IF(AI7="",NA(),AI7)</f>
        <v>0</v>
      </c>
      <c r="AJ6" s="21">
        <f t="shared" ref="AJ6:AR6" si="5">IF(AJ7="",NA(),AJ7)</f>
        <v>0</v>
      </c>
      <c r="AK6" s="21">
        <f t="shared" si="5"/>
        <v>0</v>
      </c>
      <c r="AL6" s="21">
        <f t="shared" si="5"/>
        <v>0</v>
      </c>
      <c r="AM6" s="21">
        <f t="shared" si="5"/>
        <v>0</v>
      </c>
      <c r="AN6" s="22">
        <f t="shared" si="5"/>
        <v>3.7</v>
      </c>
      <c r="AO6" s="22">
        <f t="shared" si="5"/>
        <v>4.34</v>
      </c>
      <c r="AP6" s="22">
        <f t="shared" si="5"/>
        <v>4.6900000000000004</v>
      </c>
      <c r="AQ6" s="22">
        <f t="shared" si="5"/>
        <v>4.72</v>
      </c>
      <c r="AR6" s="22">
        <f t="shared" si="5"/>
        <v>5.76</v>
      </c>
      <c r="AS6" s="21" t="str">
        <f>IF(AS7="","",IF(AS7="-","【-】","【"&amp;SUBSTITUTE(TEXT(AS7,"#,##0.00"),"-","△")&amp;"】"))</f>
        <v>【1.50】</v>
      </c>
      <c r="AT6" s="22">
        <f>IF(AT7="",NA(),AT7)</f>
        <v>188.23</v>
      </c>
      <c r="AU6" s="22">
        <f t="shared" ref="AU6:BC6" si="6">IF(AU7="",NA(),AU7)</f>
        <v>215.46</v>
      </c>
      <c r="AV6" s="22">
        <f t="shared" si="6"/>
        <v>266.77999999999997</v>
      </c>
      <c r="AW6" s="22">
        <f t="shared" si="6"/>
        <v>310.45</v>
      </c>
      <c r="AX6" s="22">
        <f t="shared" si="6"/>
        <v>313.33</v>
      </c>
      <c r="AY6" s="22">
        <f t="shared" si="6"/>
        <v>365.18</v>
      </c>
      <c r="AZ6" s="22">
        <f t="shared" si="6"/>
        <v>327.77</v>
      </c>
      <c r="BA6" s="22">
        <f t="shared" si="6"/>
        <v>338.02</v>
      </c>
      <c r="BB6" s="22">
        <f t="shared" si="6"/>
        <v>345.94</v>
      </c>
      <c r="BC6" s="22">
        <f t="shared" si="6"/>
        <v>329.7</v>
      </c>
      <c r="BD6" s="21" t="str">
        <f>IF(BD7="","",IF(BD7="-","【-】","【"&amp;SUBSTITUTE(TEXT(BD7,"#,##0.00"),"-","△")&amp;"】"))</f>
        <v>【243.36】</v>
      </c>
      <c r="BE6" s="22">
        <f>IF(BE7="",NA(),BE7)</f>
        <v>286.22000000000003</v>
      </c>
      <c r="BF6" s="22">
        <f t="shared" ref="BF6:BN6" si="7">IF(BF7="",NA(),BF7)</f>
        <v>257.64999999999998</v>
      </c>
      <c r="BG6" s="22">
        <f t="shared" si="7"/>
        <v>241.62</v>
      </c>
      <c r="BH6" s="22">
        <f t="shared" si="7"/>
        <v>219.32</v>
      </c>
      <c r="BI6" s="22">
        <f t="shared" si="7"/>
        <v>216.51</v>
      </c>
      <c r="BJ6" s="22">
        <f t="shared" si="7"/>
        <v>371.65</v>
      </c>
      <c r="BK6" s="22">
        <f t="shared" si="7"/>
        <v>397.1</v>
      </c>
      <c r="BL6" s="22">
        <f t="shared" si="7"/>
        <v>379.91</v>
      </c>
      <c r="BM6" s="22">
        <f t="shared" si="7"/>
        <v>386.61</v>
      </c>
      <c r="BN6" s="22">
        <f t="shared" si="7"/>
        <v>381.56</v>
      </c>
      <c r="BO6" s="21" t="str">
        <f>IF(BO7="","",IF(BO7="-","【-】","【"&amp;SUBSTITUTE(TEXT(BO7,"#,##0.00"),"-","△")&amp;"】"))</f>
        <v>【265.93】</v>
      </c>
      <c r="BP6" s="22">
        <f>IF(BP7="",NA(),BP7)</f>
        <v>78.040000000000006</v>
      </c>
      <c r="BQ6" s="22">
        <f t="shared" ref="BQ6:BY6" si="8">IF(BQ7="",NA(),BQ7)</f>
        <v>76.67</v>
      </c>
      <c r="BR6" s="22">
        <f t="shared" si="8"/>
        <v>79.03</v>
      </c>
      <c r="BS6" s="22">
        <f t="shared" si="8"/>
        <v>80.08</v>
      </c>
      <c r="BT6" s="22">
        <f t="shared" si="8"/>
        <v>77.55</v>
      </c>
      <c r="BU6" s="22">
        <f t="shared" si="8"/>
        <v>98.77</v>
      </c>
      <c r="BV6" s="22">
        <f t="shared" si="8"/>
        <v>95.79</v>
      </c>
      <c r="BW6" s="22">
        <f t="shared" si="8"/>
        <v>98.3</v>
      </c>
      <c r="BX6" s="22">
        <f t="shared" si="8"/>
        <v>93.82</v>
      </c>
      <c r="BY6" s="22">
        <f t="shared" si="8"/>
        <v>95.04</v>
      </c>
      <c r="BZ6" s="21" t="str">
        <f>IF(BZ7="","",IF(BZ7="-","【-】","【"&amp;SUBSTITUTE(TEXT(BZ7,"#,##0.00"),"-","△")&amp;"】"))</f>
        <v>【97.82】</v>
      </c>
      <c r="CA6" s="22">
        <f>IF(CA7="",NA(),CA7)</f>
        <v>292.98</v>
      </c>
      <c r="CB6" s="22">
        <f t="shared" ref="CB6:CJ6" si="9">IF(CB7="",NA(),CB7)</f>
        <v>296.39</v>
      </c>
      <c r="CC6" s="22">
        <f t="shared" si="9"/>
        <v>287.14999999999998</v>
      </c>
      <c r="CD6" s="22">
        <f t="shared" si="9"/>
        <v>283.88</v>
      </c>
      <c r="CE6" s="22">
        <f t="shared" si="9"/>
        <v>294.68</v>
      </c>
      <c r="CF6" s="22">
        <f t="shared" si="9"/>
        <v>173.67</v>
      </c>
      <c r="CG6" s="22">
        <f t="shared" si="9"/>
        <v>171.13</v>
      </c>
      <c r="CH6" s="22">
        <f t="shared" si="9"/>
        <v>173.7</v>
      </c>
      <c r="CI6" s="22">
        <f t="shared" si="9"/>
        <v>178.94</v>
      </c>
      <c r="CJ6" s="22">
        <f t="shared" si="9"/>
        <v>180.19</v>
      </c>
      <c r="CK6" s="21" t="str">
        <f>IF(CK7="","",IF(CK7="-","【-】","【"&amp;SUBSTITUTE(TEXT(CK7,"#,##0.00"),"-","△")&amp;"】"))</f>
        <v>【177.56】</v>
      </c>
      <c r="CL6" s="22">
        <f>IF(CL7="",NA(),CL7)</f>
        <v>74.52</v>
      </c>
      <c r="CM6" s="22">
        <f t="shared" ref="CM6:CU6" si="10">IF(CM7="",NA(),CM7)</f>
        <v>75.28</v>
      </c>
      <c r="CN6" s="22">
        <f t="shared" si="10"/>
        <v>73.81</v>
      </c>
      <c r="CO6" s="22">
        <f t="shared" si="10"/>
        <v>72.09</v>
      </c>
      <c r="CP6" s="22">
        <f t="shared" si="10"/>
        <v>73.64</v>
      </c>
      <c r="CQ6" s="22">
        <f t="shared" si="10"/>
        <v>59.67</v>
      </c>
      <c r="CR6" s="22">
        <f t="shared" si="10"/>
        <v>60.12</v>
      </c>
      <c r="CS6" s="22">
        <f t="shared" si="10"/>
        <v>60.34</v>
      </c>
      <c r="CT6" s="22">
        <f t="shared" si="10"/>
        <v>59.54</v>
      </c>
      <c r="CU6" s="22">
        <f t="shared" si="10"/>
        <v>59.26</v>
      </c>
      <c r="CV6" s="21" t="str">
        <f>IF(CV7="","",IF(CV7="-","【-】","【"&amp;SUBSTITUTE(TEXT(CV7,"#,##0.00"),"-","△")&amp;"】"))</f>
        <v>【59.81】</v>
      </c>
      <c r="CW6" s="22">
        <f>IF(CW7="",NA(),CW7)</f>
        <v>85.44</v>
      </c>
      <c r="CX6" s="22">
        <f t="shared" ref="CX6:DF6" si="11">IF(CX7="",NA(),CX7)</f>
        <v>86.99</v>
      </c>
      <c r="CY6" s="22">
        <f t="shared" si="11"/>
        <v>86.88</v>
      </c>
      <c r="CZ6" s="22">
        <f t="shared" si="11"/>
        <v>87.14</v>
      </c>
      <c r="DA6" s="22">
        <f t="shared" si="11"/>
        <v>85.08</v>
      </c>
      <c r="DB6" s="22">
        <f t="shared" si="11"/>
        <v>84.6</v>
      </c>
      <c r="DC6" s="22">
        <f t="shared" si="11"/>
        <v>84.24</v>
      </c>
      <c r="DD6" s="22">
        <f t="shared" si="11"/>
        <v>84.19</v>
      </c>
      <c r="DE6" s="22">
        <f t="shared" si="11"/>
        <v>83.93</v>
      </c>
      <c r="DF6" s="22">
        <f t="shared" si="11"/>
        <v>83.84</v>
      </c>
      <c r="DG6" s="21" t="str">
        <f>IF(DG7="","",IF(DG7="-","【-】","【"&amp;SUBSTITUTE(TEXT(DG7,"#,##0.00"),"-","△")&amp;"】"))</f>
        <v>【89.42】</v>
      </c>
      <c r="DH6" s="22">
        <f>IF(DH7="",NA(),DH7)</f>
        <v>54.41</v>
      </c>
      <c r="DI6" s="22">
        <f t="shared" ref="DI6:DQ6" si="12">IF(DI7="",NA(),DI7)</f>
        <v>55.63</v>
      </c>
      <c r="DJ6" s="22">
        <f t="shared" si="12"/>
        <v>57.02</v>
      </c>
      <c r="DK6" s="22">
        <f t="shared" si="12"/>
        <v>58.75</v>
      </c>
      <c r="DL6" s="22">
        <f t="shared" si="12"/>
        <v>59.08</v>
      </c>
      <c r="DM6" s="22">
        <f t="shared" si="12"/>
        <v>48.17</v>
      </c>
      <c r="DN6" s="22">
        <f t="shared" si="12"/>
        <v>48.83</v>
      </c>
      <c r="DO6" s="22">
        <f t="shared" si="12"/>
        <v>49.96</v>
      </c>
      <c r="DP6" s="22">
        <f t="shared" si="12"/>
        <v>50.82</v>
      </c>
      <c r="DQ6" s="22">
        <f t="shared" si="12"/>
        <v>51.82</v>
      </c>
      <c r="DR6" s="21" t="str">
        <f>IF(DR7="","",IF(DR7="-","【-】","【"&amp;SUBSTITUTE(TEXT(DR7,"#,##0.00"),"-","△")&amp;"】"))</f>
        <v>【52.02】</v>
      </c>
      <c r="DS6" s="22">
        <f>IF(DS7="",NA(),DS7)</f>
        <v>29.99</v>
      </c>
      <c r="DT6" s="22">
        <f t="shared" ref="DT6:EB6" si="13">IF(DT7="",NA(),DT7)</f>
        <v>32.450000000000003</v>
      </c>
      <c r="DU6" s="22">
        <f t="shared" si="13"/>
        <v>32.53</v>
      </c>
      <c r="DV6" s="22">
        <f t="shared" si="13"/>
        <v>32.83</v>
      </c>
      <c r="DW6" s="22">
        <f t="shared" si="13"/>
        <v>32.04</v>
      </c>
      <c r="DX6" s="22">
        <f t="shared" si="13"/>
        <v>17.12</v>
      </c>
      <c r="DY6" s="22">
        <f t="shared" si="13"/>
        <v>18.18</v>
      </c>
      <c r="DZ6" s="22">
        <f t="shared" si="13"/>
        <v>19.32</v>
      </c>
      <c r="EA6" s="22">
        <f t="shared" si="13"/>
        <v>21.16</v>
      </c>
      <c r="EB6" s="22">
        <f t="shared" si="13"/>
        <v>22.72</v>
      </c>
      <c r="EC6" s="21" t="str">
        <f>IF(EC7="","",IF(EC7="-","【-】","【"&amp;SUBSTITUTE(TEXT(EC7,"#,##0.00"),"-","△")&amp;"】"))</f>
        <v>【25.37】</v>
      </c>
      <c r="ED6" s="22">
        <f>IF(ED7="",NA(),ED7)</f>
        <v>0.06</v>
      </c>
      <c r="EE6" s="22">
        <f t="shared" ref="EE6:EM6" si="14">IF(EE7="",NA(),EE7)</f>
        <v>0.35</v>
      </c>
      <c r="EF6" s="22">
        <f t="shared" si="14"/>
        <v>0.02</v>
      </c>
      <c r="EG6" s="21">
        <f t="shared" si="14"/>
        <v>0</v>
      </c>
      <c r="EH6" s="22">
        <f t="shared" si="14"/>
        <v>0.95</v>
      </c>
      <c r="EI6" s="22">
        <f t="shared" si="14"/>
        <v>0.54</v>
      </c>
      <c r="EJ6" s="22">
        <f t="shared" si="14"/>
        <v>0.56999999999999995</v>
      </c>
      <c r="EK6" s="22">
        <f t="shared" si="14"/>
        <v>0.52</v>
      </c>
      <c r="EL6" s="22">
        <f t="shared" si="14"/>
        <v>0.48</v>
      </c>
      <c r="EM6" s="22">
        <f t="shared" si="14"/>
        <v>0.48</v>
      </c>
      <c r="EN6" s="21" t="str">
        <f>IF(EN7="","",IF(EN7="-","【-】","【"&amp;SUBSTITUTE(TEXT(EN7,"#,##0.00"),"-","△")&amp;"】"))</f>
        <v>【0.62】</v>
      </c>
    </row>
    <row r="7" spans="1:144" s="23" customFormat="1" x14ac:dyDescent="0.15">
      <c r="A7" s="15"/>
      <c r="B7" s="24">
        <v>2023</v>
      </c>
      <c r="C7" s="24">
        <v>122301</v>
      </c>
      <c r="D7" s="24">
        <v>46</v>
      </c>
      <c r="E7" s="24">
        <v>1</v>
      </c>
      <c r="F7" s="24">
        <v>0</v>
      </c>
      <c r="G7" s="24">
        <v>1</v>
      </c>
      <c r="H7" s="24" t="s">
        <v>93</v>
      </c>
      <c r="I7" s="24" t="s">
        <v>94</v>
      </c>
      <c r="J7" s="24" t="s">
        <v>95</v>
      </c>
      <c r="K7" s="24" t="s">
        <v>96</v>
      </c>
      <c r="L7" s="24" t="s">
        <v>97</v>
      </c>
      <c r="M7" s="24" t="s">
        <v>98</v>
      </c>
      <c r="N7" s="25" t="s">
        <v>99</v>
      </c>
      <c r="O7" s="25">
        <v>70.48</v>
      </c>
      <c r="P7" s="25">
        <v>53.38</v>
      </c>
      <c r="Q7" s="25">
        <v>3970</v>
      </c>
      <c r="R7" s="25">
        <v>67006</v>
      </c>
      <c r="S7" s="25">
        <v>74.94</v>
      </c>
      <c r="T7" s="25">
        <v>894.13</v>
      </c>
      <c r="U7" s="25">
        <v>35632</v>
      </c>
      <c r="V7" s="25">
        <v>39.979999999999997</v>
      </c>
      <c r="W7" s="25">
        <v>891.25</v>
      </c>
      <c r="X7" s="25">
        <v>115.18</v>
      </c>
      <c r="Y7" s="25">
        <v>116.95</v>
      </c>
      <c r="Z7" s="25">
        <v>123.84</v>
      </c>
      <c r="AA7" s="25">
        <v>127.35</v>
      </c>
      <c r="AB7" s="25">
        <v>112.44</v>
      </c>
      <c r="AC7" s="25">
        <v>109.01</v>
      </c>
      <c r="AD7" s="25">
        <v>108.83</v>
      </c>
      <c r="AE7" s="25">
        <v>109.23</v>
      </c>
      <c r="AF7" s="25">
        <v>108.04</v>
      </c>
      <c r="AG7" s="25">
        <v>107.49</v>
      </c>
      <c r="AH7" s="25">
        <v>108.24</v>
      </c>
      <c r="AI7" s="25">
        <v>0</v>
      </c>
      <c r="AJ7" s="25">
        <v>0</v>
      </c>
      <c r="AK7" s="25">
        <v>0</v>
      </c>
      <c r="AL7" s="25">
        <v>0</v>
      </c>
      <c r="AM7" s="25">
        <v>0</v>
      </c>
      <c r="AN7" s="25">
        <v>3.7</v>
      </c>
      <c r="AO7" s="25">
        <v>4.34</v>
      </c>
      <c r="AP7" s="25">
        <v>4.6900000000000004</v>
      </c>
      <c r="AQ7" s="25">
        <v>4.72</v>
      </c>
      <c r="AR7" s="25">
        <v>5.76</v>
      </c>
      <c r="AS7" s="25">
        <v>1.5</v>
      </c>
      <c r="AT7" s="25">
        <v>188.23</v>
      </c>
      <c r="AU7" s="25">
        <v>215.46</v>
      </c>
      <c r="AV7" s="25">
        <v>266.77999999999997</v>
      </c>
      <c r="AW7" s="25">
        <v>310.45</v>
      </c>
      <c r="AX7" s="25">
        <v>313.33</v>
      </c>
      <c r="AY7" s="25">
        <v>365.18</v>
      </c>
      <c r="AZ7" s="25">
        <v>327.77</v>
      </c>
      <c r="BA7" s="25">
        <v>338.02</v>
      </c>
      <c r="BB7" s="25">
        <v>345.94</v>
      </c>
      <c r="BC7" s="25">
        <v>329.7</v>
      </c>
      <c r="BD7" s="25">
        <v>243.36</v>
      </c>
      <c r="BE7" s="25">
        <v>286.22000000000003</v>
      </c>
      <c r="BF7" s="25">
        <v>257.64999999999998</v>
      </c>
      <c r="BG7" s="25">
        <v>241.62</v>
      </c>
      <c r="BH7" s="25">
        <v>219.32</v>
      </c>
      <c r="BI7" s="25">
        <v>216.51</v>
      </c>
      <c r="BJ7" s="25">
        <v>371.65</v>
      </c>
      <c r="BK7" s="25">
        <v>397.1</v>
      </c>
      <c r="BL7" s="25">
        <v>379.91</v>
      </c>
      <c r="BM7" s="25">
        <v>386.61</v>
      </c>
      <c r="BN7" s="25">
        <v>381.56</v>
      </c>
      <c r="BO7" s="25">
        <v>265.93</v>
      </c>
      <c r="BP7" s="25">
        <v>78.040000000000006</v>
      </c>
      <c r="BQ7" s="25">
        <v>76.67</v>
      </c>
      <c r="BR7" s="25">
        <v>79.03</v>
      </c>
      <c r="BS7" s="25">
        <v>80.08</v>
      </c>
      <c r="BT7" s="25">
        <v>77.55</v>
      </c>
      <c r="BU7" s="25">
        <v>98.77</v>
      </c>
      <c r="BV7" s="25">
        <v>95.79</v>
      </c>
      <c r="BW7" s="25">
        <v>98.3</v>
      </c>
      <c r="BX7" s="25">
        <v>93.82</v>
      </c>
      <c r="BY7" s="25">
        <v>95.04</v>
      </c>
      <c r="BZ7" s="25">
        <v>97.82</v>
      </c>
      <c r="CA7" s="25">
        <v>292.98</v>
      </c>
      <c r="CB7" s="25">
        <v>296.39</v>
      </c>
      <c r="CC7" s="25">
        <v>287.14999999999998</v>
      </c>
      <c r="CD7" s="25">
        <v>283.88</v>
      </c>
      <c r="CE7" s="25">
        <v>294.68</v>
      </c>
      <c r="CF7" s="25">
        <v>173.67</v>
      </c>
      <c r="CG7" s="25">
        <v>171.13</v>
      </c>
      <c r="CH7" s="25">
        <v>173.7</v>
      </c>
      <c r="CI7" s="25">
        <v>178.94</v>
      </c>
      <c r="CJ7" s="25">
        <v>180.19</v>
      </c>
      <c r="CK7" s="25">
        <v>177.56</v>
      </c>
      <c r="CL7" s="25">
        <v>74.52</v>
      </c>
      <c r="CM7" s="25">
        <v>75.28</v>
      </c>
      <c r="CN7" s="25">
        <v>73.81</v>
      </c>
      <c r="CO7" s="25">
        <v>72.09</v>
      </c>
      <c r="CP7" s="25">
        <v>73.64</v>
      </c>
      <c r="CQ7" s="25">
        <v>59.67</v>
      </c>
      <c r="CR7" s="25">
        <v>60.12</v>
      </c>
      <c r="CS7" s="25">
        <v>60.34</v>
      </c>
      <c r="CT7" s="25">
        <v>59.54</v>
      </c>
      <c r="CU7" s="25">
        <v>59.26</v>
      </c>
      <c r="CV7" s="25">
        <v>59.81</v>
      </c>
      <c r="CW7" s="25">
        <v>85.44</v>
      </c>
      <c r="CX7" s="25">
        <v>86.99</v>
      </c>
      <c r="CY7" s="25">
        <v>86.88</v>
      </c>
      <c r="CZ7" s="25">
        <v>87.14</v>
      </c>
      <c r="DA7" s="25">
        <v>85.08</v>
      </c>
      <c r="DB7" s="25">
        <v>84.6</v>
      </c>
      <c r="DC7" s="25">
        <v>84.24</v>
      </c>
      <c r="DD7" s="25">
        <v>84.19</v>
      </c>
      <c r="DE7" s="25">
        <v>83.93</v>
      </c>
      <c r="DF7" s="25">
        <v>83.84</v>
      </c>
      <c r="DG7" s="25">
        <v>89.42</v>
      </c>
      <c r="DH7" s="25">
        <v>54.41</v>
      </c>
      <c r="DI7" s="25">
        <v>55.63</v>
      </c>
      <c r="DJ7" s="25">
        <v>57.02</v>
      </c>
      <c r="DK7" s="25">
        <v>58.75</v>
      </c>
      <c r="DL7" s="25">
        <v>59.08</v>
      </c>
      <c r="DM7" s="25">
        <v>48.17</v>
      </c>
      <c r="DN7" s="25">
        <v>48.83</v>
      </c>
      <c r="DO7" s="25">
        <v>49.96</v>
      </c>
      <c r="DP7" s="25">
        <v>50.82</v>
      </c>
      <c r="DQ7" s="25">
        <v>51.82</v>
      </c>
      <c r="DR7" s="25">
        <v>52.02</v>
      </c>
      <c r="DS7" s="25">
        <v>29.99</v>
      </c>
      <c r="DT7" s="25">
        <v>32.450000000000003</v>
      </c>
      <c r="DU7" s="25">
        <v>32.53</v>
      </c>
      <c r="DV7" s="25">
        <v>32.83</v>
      </c>
      <c r="DW7" s="25">
        <v>32.04</v>
      </c>
      <c r="DX7" s="25">
        <v>17.12</v>
      </c>
      <c r="DY7" s="25">
        <v>18.18</v>
      </c>
      <c r="DZ7" s="25">
        <v>19.32</v>
      </c>
      <c r="EA7" s="25">
        <v>21.16</v>
      </c>
      <c r="EB7" s="25">
        <v>22.72</v>
      </c>
      <c r="EC7" s="25">
        <v>25.37</v>
      </c>
      <c r="ED7" s="25">
        <v>0.06</v>
      </c>
      <c r="EE7" s="25">
        <v>0.35</v>
      </c>
      <c r="EF7" s="25">
        <v>0.02</v>
      </c>
      <c r="EG7" s="25">
        <v>0</v>
      </c>
      <c r="EH7" s="25">
        <v>0.95</v>
      </c>
      <c r="EI7" s="25">
        <v>0.54</v>
      </c>
      <c r="EJ7" s="25">
        <v>0.56999999999999995</v>
      </c>
      <c r="EK7" s="25">
        <v>0.52</v>
      </c>
      <c r="EL7" s="25">
        <v>0.48</v>
      </c>
      <c r="EM7" s="25">
        <v>0.48</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2025-01-29T04:06:48Z</cp:lastPrinted>
  <dcterms:created xsi:type="dcterms:W3CDTF">2025-01-24T06:47:17Z</dcterms:created>
  <dcterms:modified xsi:type="dcterms:W3CDTF">2025-01-29T07:14:32Z</dcterms:modified>
  <cp:category/>
</cp:coreProperties>
</file>