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uido-nas02\■業務班■\97個人ﾌｫﾙﾀﾞ\並木\各課回答\1月\市町村課\経営比較分析表\"/>
    </mc:Choice>
  </mc:AlternateContent>
  <workbookProtection workbookAlgorithmName="SHA-512" workbookHashValue="12Xozw18ZS2kNCXAvFpstVpnd69i+AbqTnfSKDXl2k8UanSYKsCdM/HB/27glfz9sqLiActcko1pW2RQJ1EMQw==" workbookSaltValue="/vMDUllQlcEv2T7fcGspIg==" workbookSpinCount="100000" lockStructure="1"/>
  <bookViews>
    <workbookView xWindow="0" yWindow="0" windowWidth="20490" windowHeight="71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<sst xmlns="http://schemas.openxmlformats.org/spreadsheetml/2006/main" count="228" uniqueCount="114">
  <si>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</si>
  <si>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</si>
  <si>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</si>
  <si>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</si>
  <si>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</si>
  <si>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</si>
  <si>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</si>
  <si>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</si>
  <si>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</si>
  <si>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</si>
  <si>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</si>
  <si>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</si>
  <si>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</si>
  <si>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</si>
  <si>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</si>
  <si>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</si>
  <si>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</si>
  <si>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</si>
  <si>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</si>
  <si>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</si>
  <si>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</si>
  <si>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</si>
  <si>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</si>
  <si>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</si>
  <si>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</si>
  <si>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</si>
  <si>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</si>
  <si>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</si>
  <si>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</si>
  <si>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</si>
  <si>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</si>
  <si>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</si>
  <si>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</si>
  <si>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</si>
  <si>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</si>
  <si>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</si>
  <si>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</si>
  <si>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</si>
  <si>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</si>
  <si>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</si>
  <si>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</si>
  <si>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</si>
  <si>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</si>
  <si>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</si>
  <si>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</si>
  <si>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</si>
  <si>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</si>
  <si>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</si>
  <si>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</si>
  <si>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</si>
  <si>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</si>
  <si>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</si>
  <si>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</si>
  <si>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</si>
  <si>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</si>
  <si>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</si>
  <si>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</si>
  <si>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</si>
  <si>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</si>
  <si>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</si>
  <si>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</si>
  <si>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</si>
  <si>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</si>
  <si>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</si>
  <si>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</si>
  <si>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</si>
  <si>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</si>
  <si>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</si>
  <si>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</si>
  <si>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</si>
  <si>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</si>
  <si>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</si>
  <si>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</si>
  <si>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</si>
  <si>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</si>
  <si>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</si>
  <si>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</si>
  <si>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</si>
  <si>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</si>
  <si>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</si>
  <si>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</si>
  <si>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</si>
  <si>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</si>
  <si>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</si>
  <si>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</si>
  <si>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</si>
  <si>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</si>
  <si>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</si>
  <si>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</si>
  <si>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</si>
  <si>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</si>
  <si>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</si>
  <si>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</si>
  <si>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</si>
  <si>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</si>
  <si>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</si>
  <si>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</si>
  <si>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</si>
  <si>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</si>
  <si>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</si>
  <si>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</si>
  <si>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</si>
  <si>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</si>
  <si>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</si>
  <si>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</si>
  <si>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</si>
  <si>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</si>
  <si>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</si>
  <si>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</si>
  <si>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</si>
  <si>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</si>
  <si>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近年の人口減少、節水機器の普及などによる給水収益の減少が著しく、事業運営に必要となる資金が減っている。また、管路経年化率からも今後ますます管路の老朽化が進行し、有収率の向上が課題となっている。さらに、霞ヶ浦導水事業の推進に伴い用水供給事業者からの受水量の増加が予定され、経営状況はより厳しさを増すこととなる。
　このような状況の中、水道水の安全を確保し安定した供給を堅持するため費用の縮減や効率化への取り組みがより一層必要となるとともに財源確保の観点から水道料金についても健全な事業運営を確保できるよう適宜見直す必要がある。</t>
    <rPh sb="101" eb="104">
      <t>カスミガウラ</t>
    </rPh>
    <rPh sb="104" eb="106">
      <t>ドウスイ</t>
    </rPh>
    <rPh sb="106" eb="108">
      <t>ジギョウ</t>
    </rPh>
    <rPh sb="109" eb="111">
      <t>スイシン</t>
    </rPh>
    <rPh sb="138" eb="140">
      <t>ジョウキョウ</t>
    </rPh>
    <rPh sb="252" eb="254">
      <t>テキギ</t>
    </rPh>
    <phoneticPr fontId="4"/>
  </si>
  <si>
    <t>　②管路経年化率は増加傾向となっており、③管路更新率については、この5年では0.28％、約357年ペースでの更新となっている。また①有形固定資産減価償却率も今後ますます老朽化が進み上昇していくと考えられることから、今後は更新ペースを上げていく必要がある。</t>
    <rPh sb="9" eb="11">
      <t>ゾウカ</t>
    </rPh>
    <rPh sb="11" eb="13">
      <t>ケイコウ</t>
    </rPh>
    <phoneticPr fontId="4"/>
  </si>
  <si>
    <t>　①経常収支比率は、平成28年度に100％を上回り、平成29年度からは類似団体平均値も上回っている。③流動比率については、100％を上回っているものの、類似団体平均値よりも低い傾向が続いている。
　②累積欠損金は、平成28年度に解消して以降、累積欠損金比率0％を維持している。
　④企業債残高対給水収益比率は減少傾向にあり、令和２年度は全国平均を下回った。
  ⑤料金回収率は100％を下回っており、給水に係る費用が給水収益で賄われておらず、市・県からの高料金対策の補助金を受け賄っている。
　⑥給水原価は、類似団体平均値よりかなり高い水準となっている。これは、給水原価を構成する受水費の割合が高いことが考えられるが、用水供給事業者との契約のため削減が困難である。
　また、今後受水量の増加が見込まれることから、受水費の費用割合がさらに増えることが予想される。
　⑦施設利用率については認可変更に伴う施設能力の見直しにより向上し、全国平均、類似団体平均値を上回っている。
　⑧有収率は、管路の老朽化が進み、漏水が多いことが考えられたため、平成27年度より漏水調査業務委託を行い、平成29年度からは類似団体平均値を上回っている。しかし、根本的な解決には計画的な管路の更新が必要である。</t>
    <rPh sb="41" eb="42">
      <t>アタイ</t>
    </rPh>
    <rPh sb="100" eb="102">
      <t>ルイセキ</t>
    </rPh>
    <rPh sb="102" eb="105">
      <t>ケッソンキン</t>
    </rPh>
    <rPh sb="107" eb="109">
      <t>ヘイセイ</t>
    </rPh>
    <rPh sb="111" eb="113">
      <t>ネンド</t>
    </rPh>
    <rPh sb="114" eb="116">
      <t>カイショウ</t>
    </rPh>
    <rPh sb="121" eb="123">
      <t>ルイセキ</t>
    </rPh>
    <rPh sb="123" eb="125">
      <t>ケッソン</t>
    </rPh>
    <rPh sb="125" eb="126">
      <t>キン</t>
    </rPh>
    <rPh sb="126" eb="128">
      <t>ヒリツ</t>
    </rPh>
    <rPh sb="131" eb="133">
      <t>イジ</t>
    </rPh>
    <rPh sb="154" eb="156">
      <t>ゲンショウ</t>
    </rPh>
    <rPh sb="156" eb="158">
      <t>ケイコウ</t>
    </rPh>
    <rPh sb="162" eb="164">
      <t>レイワ</t>
    </rPh>
    <rPh sb="165" eb="167">
      <t>ネンド</t>
    </rPh>
    <rPh sb="168" eb="170">
      <t>ゼンコク</t>
    </rPh>
    <rPh sb="170" eb="172">
      <t>ヘイキン</t>
    </rPh>
    <rPh sb="173" eb="175">
      <t>シタマワ</t>
    </rPh>
    <rPh sb="337" eb="339">
      <t>コンゴ</t>
    </rPh>
    <rPh sb="339" eb="341">
      <t>ジュスイ</t>
    </rPh>
    <rPh sb="341" eb="342">
      <t>リョウ</t>
    </rPh>
    <rPh sb="343" eb="345">
      <t>ゾウカ</t>
    </rPh>
    <rPh sb="346" eb="348">
      <t>ミコ</t>
    </rPh>
    <rPh sb="393" eb="395">
      <t>ニンカ</t>
    </rPh>
    <rPh sb="395" eb="397">
      <t>ヘンコウ</t>
    </rPh>
    <rPh sb="398" eb="399">
      <t>トモナ</t>
    </rPh>
    <rPh sb="400" eb="402">
      <t>シセツ</t>
    </rPh>
    <rPh sb="402" eb="404">
      <t>ノウリョク</t>
    </rPh>
    <rPh sb="405" eb="407">
      <t>ミナオ</t>
    </rPh>
    <rPh sb="411" eb="413">
      <t>コウジョウ</t>
    </rPh>
    <rPh sb="415" eb="417">
      <t>ゼンコク</t>
    </rPh>
    <rPh sb="417" eb="419">
      <t>ヘイキン</t>
    </rPh>
    <rPh sb="420" eb="422">
      <t>ルイジ</t>
    </rPh>
    <rPh sb="422" eb="424">
      <t>ダンタイ</t>
    </rPh>
    <rPh sb="424" eb="427">
      <t>ヘイキンチ</t>
    </rPh>
    <rPh sb="428" eb="430">
      <t>ウワマワ</t>
    </rPh>
    <rPh sb="453" eb="455">
      <t>ロウスイ</t>
    </rPh>
    <rPh sb="456" eb="457">
      <t>オオ</t>
    </rPh>
    <rPh sb="461" eb="462">
      <t>カンガ</t>
    </rPh>
    <rPh sb="486" eb="487">
      <t>オコナ</t>
    </rPh>
    <rPh sb="498" eb="500">
      <t>ルイジ</t>
    </rPh>
    <rPh sb="500" eb="502">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</si>
</sst>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0.5</c:v>
                </c:pt>
                <c:pt idx="1">
                  <c:v>0.26</c:v>
                </c:pt>
                <c:pt idx="2">
                  <c:v>0.24</c:v>
                </c:pt>
                <c:pt idx="3">
                  <c:v>0.06</c:v>
                </c:pt>
                <c:pt idx="4">
                  <c:v>0.35</c:v>
                </c:pt>
              </c:numCache>
            </c:numRef>
          </c:val>
          <c:extLst>
            <c:ext xmlns:c16="http://schemas.microsoft.com/office/drawing/2014/chart" uri="{C3380CC4-5D6E-409C-BE32-E72D297353CC}">
              <c16:uniqueId val="{00000000-EC37-4B61-B235-97E733A1C3A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EC37-4B61-B235-97E733A1C3A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101.64</c:v>
                </c:pt>
                <c:pt idx="1">
                  <c:v>112.94</c:v>
                </c:pt>
                <c:pt idx="2">
                  <c:v>120.2</c:v>
                </c:pt>
                <c:pt idx="3">
                  <c:v>115.18</c:v>
                </c:pt>
                <c:pt idx="4">
                  <c:v>116.95</c:v>
                </c:pt>
              </c:numCache>
            </c:numRef>
          </c:val>
          <c:extLst>
            <c:ext xmlns:c16="http://schemas.microsoft.com/office/drawing/2014/chart" uri="{C3380CC4-5D6E-409C-BE32-E72D297353CC}">
              <c16:uniqueId val="{00000000-197B-420E-B7F8-5E33DF7867B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c:ext xmlns:c16="http://schemas.microsoft.com/office/drawing/2014/chart" uri="{C3380CC4-5D6E-409C-BE32-E72D297353CC}">
              <c16:uniqueId val="{00000001-197B-420E-B7F8-5E33DF7867B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49.85</c:v>
                </c:pt>
                <c:pt idx="1">
                  <c:v>51.34</c:v>
                </c:pt>
                <c:pt idx="2">
                  <c:v>52.79</c:v>
                </c:pt>
                <c:pt idx="3">
                  <c:v>54.41</c:v>
                </c:pt>
                <c:pt idx="4">
                  <c:v>55.63</c:v>
                </c:pt>
              </c:numCache>
            </c:numRef>
          </c:val>
          <c:extLst>
            <c:ext xmlns:c16="http://schemas.microsoft.com/office/drawing/2014/chart" uri="{C3380CC4-5D6E-409C-BE32-E72D297353CC}">
              <c16:uniqueId val="{00000000-C582-469C-A0ED-BD482A41FCC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c:ext xmlns:c16="http://schemas.microsoft.com/office/drawing/2014/chart" uri="{C3380CC4-5D6E-409C-BE32-E72D297353CC}">
              <c16:uniqueId val="{00000001-C582-469C-A0ED-BD482A41FCC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32.54</c:v>
                </c:pt>
                <c:pt idx="1">
                  <c:v>29.79</c:v>
                </c:pt>
                <c:pt idx="2">
                  <c:v>30.04</c:v>
                </c:pt>
                <c:pt idx="3">
                  <c:v>29.99</c:v>
                </c:pt>
                <c:pt idx="4">
                  <c:v>32.450000000000003</c:v>
                </c:pt>
              </c:numCache>
            </c:numRef>
          </c:val>
          <c:extLst>
            <c:ext xmlns:c16="http://schemas.microsoft.com/office/drawing/2014/chart" uri="{C3380CC4-5D6E-409C-BE32-E72D297353CC}">
              <c16:uniqueId val="{00000000-F71E-4495-9F40-127FE5513A0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c:ext xmlns:c16="http://schemas.microsoft.com/office/drawing/2014/chart" uri="{C3380CC4-5D6E-409C-BE32-E72D297353CC}">
              <c16:uniqueId val="{00000001-F71E-4495-9F40-127FE5513A0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D0-488D-8631-6CC4688B55E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c:ext xmlns:c16="http://schemas.microsoft.com/office/drawing/2014/chart" uri="{C3380CC4-5D6E-409C-BE32-E72D297353CC}">
              <c16:uniqueId val="{00000001-35D0-488D-8631-6CC4688B55E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101.69</c:v>
                </c:pt>
                <c:pt idx="1">
                  <c:v>116.54</c:v>
                </c:pt>
                <c:pt idx="2">
                  <c:v>155.22999999999999</c:v>
                </c:pt>
                <c:pt idx="3">
                  <c:v>188.23</c:v>
                </c:pt>
                <c:pt idx="4">
                  <c:v>215.46</c:v>
                </c:pt>
              </c:numCache>
            </c:numRef>
          </c:val>
          <c:extLst>
            <c:ext xmlns:c16="http://schemas.microsoft.com/office/drawing/2014/chart" uri="{C3380CC4-5D6E-409C-BE32-E72D297353CC}">
              <c16:uniqueId val="{00000000-64D3-42A6-800C-927624109B2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c:ext xmlns:c16="http://schemas.microsoft.com/office/drawing/2014/chart" uri="{C3380CC4-5D6E-409C-BE32-E72D297353CC}">
              <c16:uniqueId val="{00000001-64D3-42A6-800C-927624109B2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352.08</c:v>
                </c:pt>
                <c:pt idx="1">
                  <c:v>326.32</c:v>
                </c:pt>
                <c:pt idx="2">
                  <c:v>305.52999999999997</c:v>
                </c:pt>
                <c:pt idx="3">
                  <c:v>286.22000000000003</c:v>
                </c:pt>
                <c:pt idx="4">
                  <c:v>257.64999999999998</c:v>
                </c:pt>
              </c:numCache>
            </c:numRef>
          </c:val>
          <c:extLst>
            <c:ext xmlns:c16="http://schemas.microsoft.com/office/drawing/2014/chart" uri="{C3380CC4-5D6E-409C-BE32-E72D297353CC}">
              <c16:uniqueId val="{00000000-9E1C-4E41-B12F-63F7EFC83C4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c:ext xmlns:c16="http://schemas.microsoft.com/office/drawing/2014/chart" uri="{C3380CC4-5D6E-409C-BE32-E72D297353CC}">
              <c16:uniqueId val="{00000001-9E1C-4E41-B12F-63F7EFC83C4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82.42</c:v>
                </c:pt>
                <c:pt idx="1">
                  <c:v>83.33</c:v>
                </c:pt>
                <c:pt idx="2">
                  <c:v>81.760000000000005</c:v>
                </c:pt>
                <c:pt idx="3">
                  <c:v>78.040000000000006</c:v>
                </c:pt>
                <c:pt idx="4">
                  <c:v>76.67</c:v>
                </c:pt>
              </c:numCache>
            </c:numRef>
          </c:val>
          <c:extLst>
            <c:ext xmlns:c16="http://schemas.microsoft.com/office/drawing/2014/chart" uri="{C3380CC4-5D6E-409C-BE32-E72D297353CC}">
              <c16:uniqueId val="{00000000-8B39-410B-ABEB-5D59EEE0FD5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c:ext xmlns:c16="http://schemas.microsoft.com/office/drawing/2014/chart" uri="{C3380CC4-5D6E-409C-BE32-E72D297353CC}">
              <c16:uniqueId val="{00000001-8B39-410B-ABEB-5D59EEE0FD5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276.07</c:v>
                </c:pt>
                <c:pt idx="1">
                  <c:v>273.17</c:v>
                </c:pt>
                <c:pt idx="2">
                  <c:v>279.07</c:v>
                </c:pt>
                <c:pt idx="3">
                  <c:v>292.98</c:v>
                </c:pt>
                <c:pt idx="4">
                  <c:v>296.39</c:v>
                </c:pt>
              </c:numCache>
            </c:numRef>
          </c:val>
          <c:extLst>
            <c:ext xmlns:c16="http://schemas.microsoft.com/office/drawing/2014/chart" uri="{C3380CC4-5D6E-409C-BE32-E72D297353CC}">
              <c16:uniqueId val="{00000000-92B6-4853-B7A9-CB6F8D157DE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c:ext xmlns:c16="http://schemas.microsoft.com/office/drawing/2014/chart" uri="{C3380CC4-5D6E-409C-BE32-E72D297353CC}">
              <c16:uniqueId val="{00000001-92B6-4853-B7A9-CB6F8D157DE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53.97</c:v>
                </c:pt>
                <c:pt idx="1">
                  <c:v>51.16</c:v>
                </c:pt>
                <c:pt idx="2">
                  <c:v>50.24</c:v>
                </c:pt>
                <c:pt idx="3">
                  <c:v>74.52</c:v>
                </c:pt>
                <c:pt idx="4">
                  <c:v>75.28</c:v>
                </c:pt>
              </c:numCache>
            </c:numRef>
          </c:val>
          <c:extLst>
            <c:ext xmlns:c16="http://schemas.microsoft.com/office/drawing/2014/chart" uri="{C3380CC4-5D6E-409C-BE32-E72D297353CC}">
              <c16:uniqueId val="{00000000-C1AD-4D23-91E2-2A8631A738C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c:ext xmlns:c16="http://schemas.microsoft.com/office/drawing/2014/chart" uri="{C3380CC4-5D6E-409C-BE32-E72D297353CC}">
              <c16:uniqueId val="{00000001-C1AD-4D23-91E2-2A8631A738C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82.28</c:v>
                </c:pt>
                <c:pt idx="1">
                  <c:v>86.43</c:v>
                </c:pt>
                <c:pt idx="2">
                  <c:v>87.01</c:v>
                </c:pt>
                <c:pt idx="3">
                  <c:v>85.44</c:v>
                </c:pt>
                <c:pt idx="4">
                  <c:v>86.99</c:v>
                </c:pt>
              </c:numCache>
            </c:numRef>
          </c:val>
          <c:extLst>
            <c:ext xmlns:c16="http://schemas.microsoft.com/office/drawing/2014/chart" uri="{C3380CC4-5D6E-409C-BE32-E72D297353CC}">
              <c16:uniqueId val="{00000000-87C7-4A7B-8C54-3C0D965469B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c:ext xmlns:c16="http://schemas.microsoft.com/office/drawing/2014/chart" uri="{C3380CC4-5D6E-409C-BE32-E72D297353CC}">
              <c16:uniqueId val="{00000001-87C7-4A7B-8C54-3C0D965469B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0"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千葉県　八街市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68888</v>
      </c>
      <c r="AM8" s="61"/>
      <c r="AN8" s="61"/>
      <c r="AO8" s="61"/>
      <c r="AP8" s="61"/>
      <c r="AQ8" s="61"/>
      <c r="AR8" s="61"/>
      <c r="AS8" s="61"/>
      <c r="AT8" s="52">
        <f>データ!$S$6</f>
        <v>74.94</v>
      </c>
      <c r="AU8" s="53"/>
      <c r="AV8" s="53"/>
      <c r="AW8" s="53"/>
      <c r="AX8" s="53"/>
      <c r="AY8" s="53"/>
      <c r="AZ8" s="53"/>
      <c r="BA8" s="53"/>
      <c r="BB8" s="54">
        <f>データ!$T$6</f>
        <v>919.24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64.17</v>
      </c>
      <c r="J10" s="53"/>
      <c r="K10" s="53"/>
      <c r="L10" s="53"/>
      <c r="M10" s="53"/>
      <c r="N10" s="53"/>
      <c r="O10" s="64"/>
      <c r="P10" s="54">
        <f>データ!$P$6</f>
        <v>52.1</v>
      </c>
      <c r="Q10" s="54"/>
      <c r="R10" s="54"/>
      <c r="S10" s="54"/>
      <c r="T10" s="54"/>
      <c r="U10" s="54"/>
      <c r="V10" s="54"/>
      <c r="W10" s="61">
        <f>データ!$Q$6</f>
        <v>3970</v>
      </c>
      <c r="X10" s="61"/>
      <c r="Y10" s="61"/>
      <c r="Z10" s="61"/>
      <c r="AA10" s="61"/>
      <c r="AB10" s="61"/>
      <c r="AC10" s="61"/>
      <c r="AD10" s="2"/>
      <c r="AE10" s="2"/>
      <c r="AF10" s="2"/>
      <c r="AG10" s="2"/>
      <c r="AH10" s="4"/>
      <c r="AI10" s="4"/>
      <c r="AJ10" s="4"/>
      <c r="AK10" s="4"/>
      <c r="AL10" s="61">
        <f>データ!$U$6</f>
        <v>35588</v>
      </c>
      <c r="AM10" s="61"/>
      <c r="AN10" s="61"/>
      <c r="AO10" s="61"/>
      <c r="AP10" s="61"/>
      <c r="AQ10" s="61"/>
      <c r="AR10" s="61"/>
      <c r="AS10" s="61"/>
      <c r="AT10" s="52">
        <f>データ!$V$6</f>
        <v>39.08</v>
      </c>
      <c r="AU10" s="53"/>
      <c r="AV10" s="53"/>
      <c r="AW10" s="53"/>
      <c r="AX10" s="53"/>
      <c r="AY10" s="53"/>
      <c r="AZ10" s="53"/>
      <c r="BA10" s="53"/>
      <c r="BB10" s="54">
        <f>データ!$W$6</f>
        <v>910.64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NuKpyfAjFT5EXqVvQacje99Ry0BQkV5qnmEOhaFjGD96jpdiyPQ1R32XFbIB4pkw8XTszSbt4q99baEIogx2bw==" saltValue="I8v7eMFas7uC6aibEWO/e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122301</v>
      </c>
      <c r="D6" s="34">
        <f t="shared" si="3"/>
        <v>46</v>
      </c>
      <c r="E6" s="34">
        <f t="shared" si="3"/>
        <v>1</v>
      </c>
      <c r="F6" s="34">
        <f t="shared" si="3"/>
        <v>0</v>
      </c>
      <c r="G6" s="34">
        <f t="shared" si="3"/>
        <v>1</v>
      </c>
      <c r="H6" s="34" t="str">
        <f t="shared" si="3"/>
        <v>千葉県　八街市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64.17</v>
      </c>
      <c r="P6" s="35">
        <f t="shared" si="3"/>
        <v>52.1</v>
      </c>
      <c r="Q6" s="35">
        <f t="shared" si="3"/>
        <v>3970</v>
      </c>
      <c r="R6" s="35">
        <f t="shared" si="3"/>
        <v>68888</v>
      </c>
      <c r="S6" s="35">
        <f t="shared" si="3"/>
        <v>74.94</v>
      </c>
      <c r="T6" s="35">
        <f t="shared" si="3"/>
        <v>919.24</v>
      </c>
      <c r="U6" s="35">
        <f t="shared" si="3"/>
        <v>35588</v>
      </c>
      <c r="V6" s="35">
        <f t="shared" si="3"/>
        <v>39.08</v>
      </c>
      <c r="W6" s="35">
        <f t="shared" si="3"/>
        <v>910.64</v>
      </c>
      <c r="X6" s="36">
        <f>IF(X7="",NA(),X7)</f>
        <v>101.64</v>
      </c>
      <c r="Y6" s="36">
        <f t="shared" ref="Y6:AG6" si="4">IF(Y7="",NA(),Y7)</f>
        <v>112.94</v>
      </c>
      <c r="Z6" s="36">
        <f t="shared" si="4"/>
        <v>120.2</v>
      </c>
      <c r="AA6" s="36">
        <f t="shared" si="4"/>
        <v>115.18</v>
      </c>
      <c r="AB6" s="36">
        <f t="shared" si="4"/>
        <v>116.95</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101.69</v>
      </c>
      <c r="AU6" s="36">
        <f t="shared" ref="AU6:BC6" si="6">IF(AU7="",NA(),AU7)</f>
        <v>116.54</v>
      </c>
      <c r="AV6" s="36">
        <f t="shared" si="6"/>
        <v>155.22999999999999</v>
      </c>
      <c r="AW6" s="36">
        <f t="shared" si="6"/>
        <v>188.23</v>
      </c>
      <c r="AX6" s="36">
        <f t="shared" si="6"/>
        <v>215.46</v>
      </c>
      <c r="AY6" s="36">
        <f t="shared" si="6"/>
        <v>377.63</v>
      </c>
      <c r="AZ6" s="36">
        <f t="shared" si="6"/>
        <v>357.34</v>
      </c>
      <c r="BA6" s="36">
        <f t="shared" si="6"/>
        <v>366.03</v>
      </c>
      <c r="BB6" s="36">
        <f t="shared" si="6"/>
        <v>365.18</v>
      </c>
      <c r="BC6" s="36">
        <f t="shared" si="6"/>
        <v>327.77</v>
      </c>
      <c r="BD6" s="35" t="str">
        <f>IF(BD7="","",IF(BD7="-","【-】","【"&amp;SUBSTITUTE(TEXT(BD7,"#,##0.00"),"-","△")&amp;"】"))</f>
        <v>【260.31】</v>
      </c>
      <c r="BE6" s="36">
        <f>IF(BE7="",NA(),BE7)</f>
        <v>352.08</v>
      </c>
      <c r="BF6" s="36">
        <f t="shared" ref="BF6:BN6" si="7">IF(BF7="",NA(),BF7)</f>
        <v>326.32</v>
      </c>
      <c r="BG6" s="36">
        <f t="shared" si="7"/>
        <v>305.52999999999997</v>
      </c>
      <c r="BH6" s="36">
        <f t="shared" si="7"/>
        <v>286.22000000000003</v>
      </c>
      <c r="BI6" s="36">
        <f t="shared" si="7"/>
        <v>257.64999999999998</v>
      </c>
      <c r="BJ6" s="36">
        <f t="shared" si="7"/>
        <v>364.71</v>
      </c>
      <c r="BK6" s="36">
        <f t="shared" si="7"/>
        <v>373.69</v>
      </c>
      <c r="BL6" s="36">
        <f t="shared" si="7"/>
        <v>370.12</v>
      </c>
      <c r="BM6" s="36">
        <f t="shared" si="7"/>
        <v>371.65</v>
      </c>
      <c r="BN6" s="36">
        <f t="shared" si="7"/>
        <v>397.1</v>
      </c>
      <c r="BO6" s="35" t="str">
        <f>IF(BO7="","",IF(BO7="-","【-】","【"&amp;SUBSTITUTE(TEXT(BO7,"#,##0.00"),"-","△")&amp;"】"))</f>
        <v>【275.67】</v>
      </c>
      <c r="BP6" s="36">
        <f>IF(BP7="",NA(),BP7)</f>
        <v>82.42</v>
      </c>
      <c r="BQ6" s="36">
        <f t="shared" ref="BQ6:BY6" si="8">IF(BQ7="",NA(),BQ7)</f>
        <v>83.33</v>
      </c>
      <c r="BR6" s="36">
        <f t="shared" si="8"/>
        <v>81.760000000000005</v>
      </c>
      <c r="BS6" s="36">
        <f t="shared" si="8"/>
        <v>78.040000000000006</v>
      </c>
      <c r="BT6" s="36">
        <f t="shared" si="8"/>
        <v>76.67</v>
      </c>
      <c r="BU6" s="36">
        <f t="shared" si="8"/>
        <v>100.65</v>
      </c>
      <c r="BV6" s="36">
        <f t="shared" si="8"/>
        <v>99.87</v>
      </c>
      <c r="BW6" s="36">
        <f t="shared" si="8"/>
        <v>100.42</v>
      </c>
      <c r="BX6" s="36">
        <f t="shared" si="8"/>
        <v>98.77</v>
      </c>
      <c r="BY6" s="36">
        <f t="shared" si="8"/>
        <v>95.79</v>
      </c>
      <c r="BZ6" s="35" t="str">
        <f>IF(BZ7="","",IF(BZ7="-","【-】","【"&amp;SUBSTITUTE(TEXT(BZ7,"#,##0.00"),"-","△")&amp;"】"))</f>
        <v>【100.05】</v>
      </c>
      <c r="CA6" s="36">
        <f>IF(CA7="",NA(),CA7)</f>
        <v>276.07</v>
      </c>
      <c r="CB6" s="36">
        <f t="shared" ref="CB6:CJ6" si="9">IF(CB7="",NA(),CB7)</f>
        <v>273.17</v>
      </c>
      <c r="CC6" s="36">
        <f t="shared" si="9"/>
        <v>279.07</v>
      </c>
      <c r="CD6" s="36">
        <f t="shared" si="9"/>
        <v>292.98</v>
      </c>
      <c r="CE6" s="36">
        <f t="shared" si="9"/>
        <v>296.39</v>
      </c>
      <c r="CF6" s="36">
        <f t="shared" si="9"/>
        <v>170.19</v>
      </c>
      <c r="CG6" s="36">
        <f t="shared" si="9"/>
        <v>171.81</v>
      </c>
      <c r="CH6" s="36">
        <f t="shared" si="9"/>
        <v>171.67</v>
      </c>
      <c r="CI6" s="36">
        <f t="shared" si="9"/>
        <v>173.67</v>
      </c>
      <c r="CJ6" s="36">
        <f t="shared" si="9"/>
        <v>171.13</v>
      </c>
      <c r="CK6" s="35" t="str">
        <f>IF(CK7="","",IF(CK7="-","【-】","【"&amp;SUBSTITUTE(TEXT(CK7,"#,##0.00"),"-","△")&amp;"】"))</f>
        <v>【166.40】</v>
      </c>
      <c r="CL6" s="36">
        <f>IF(CL7="",NA(),CL7)</f>
        <v>53.97</v>
      </c>
      <c r="CM6" s="36">
        <f t="shared" ref="CM6:CU6" si="10">IF(CM7="",NA(),CM7)</f>
        <v>51.16</v>
      </c>
      <c r="CN6" s="36">
        <f t="shared" si="10"/>
        <v>50.24</v>
      </c>
      <c r="CO6" s="36">
        <f t="shared" si="10"/>
        <v>74.52</v>
      </c>
      <c r="CP6" s="36">
        <f t="shared" si="10"/>
        <v>75.28</v>
      </c>
      <c r="CQ6" s="36">
        <f t="shared" si="10"/>
        <v>59.01</v>
      </c>
      <c r="CR6" s="36">
        <f t="shared" si="10"/>
        <v>60.03</v>
      </c>
      <c r="CS6" s="36">
        <f t="shared" si="10"/>
        <v>59.74</v>
      </c>
      <c r="CT6" s="36">
        <f t="shared" si="10"/>
        <v>59.67</v>
      </c>
      <c r="CU6" s="36">
        <f t="shared" si="10"/>
        <v>60.12</v>
      </c>
      <c r="CV6" s="35" t="str">
        <f>IF(CV7="","",IF(CV7="-","【-】","【"&amp;SUBSTITUTE(TEXT(CV7,"#,##0.00"),"-","△")&amp;"】"))</f>
        <v>【60.69】</v>
      </c>
      <c r="CW6" s="36">
        <f>IF(CW7="",NA(),CW7)</f>
        <v>82.28</v>
      </c>
      <c r="CX6" s="36">
        <f t="shared" ref="CX6:DF6" si="11">IF(CX7="",NA(),CX7)</f>
        <v>86.43</v>
      </c>
      <c r="CY6" s="36">
        <f t="shared" si="11"/>
        <v>87.01</v>
      </c>
      <c r="CZ6" s="36">
        <f t="shared" si="11"/>
        <v>85.44</v>
      </c>
      <c r="DA6" s="36">
        <f t="shared" si="11"/>
        <v>86.99</v>
      </c>
      <c r="DB6" s="36">
        <f t="shared" si="11"/>
        <v>85.37</v>
      </c>
      <c r="DC6" s="36">
        <f t="shared" si="11"/>
        <v>84.81</v>
      </c>
      <c r="DD6" s="36">
        <f t="shared" si="11"/>
        <v>84.8</v>
      </c>
      <c r="DE6" s="36">
        <f t="shared" si="11"/>
        <v>84.6</v>
      </c>
      <c r="DF6" s="36">
        <f t="shared" si="11"/>
        <v>84.24</v>
      </c>
      <c r="DG6" s="35" t="str">
        <f>IF(DG7="","",IF(DG7="-","【-】","【"&amp;SUBSTITUTE(TEXT(DG7,"#,##0.00"),"-","△")&amp;"】"))</f>
        <v>【89.82】</v>
      </c>
      <c r="DH6" s="36">
        <f>IF(DH7="",NA(),DH7)</f>
        <v>49.85</v>
      </c>
      <c r="DI6" s="36">
        <f t="shared" ref="DI6:DQ6" si="12">IF(DI7="",NA(),DI7)</f>
        <v>51.34</v>
      </c>
      <c r="DJ6" s="36">
        <f t="shared" si="12"/>
        <v>52.79</v>
      </c>
      <c r="DK6" s="36">
        <f t="shared" si="12"/>
        <v>54.41</v>
      </c>
      <c r="DL6" s="36">
        <f t="shared" si="12"/>
        <v>55.63</v>
      </c>
      <c r="DM6" s="36">
        <f t="shared" si="12"/>
        <v>46.9</v>
      </c>
      <c r="DN6" s="36">
        <f t="shared" si="12"/>
        <v>47.28</v>
      </c>
      <c r="DO6" s="36">
        <f t="shared" si="12"/>
        <v>47.66</v>
      </c>
      <c r="DP6" s="36">
        <f t="shared" si="12"/>
        <v>48.17</v>
      </c>
      <c r="DQ6" s="36">
        <f t="shared" si="12"/>
        <v>48.83</v>
      </c>
      <c r="DR6" s="35" t="str">
        <f>IF(DR7="","",IF(DR7="-","【-】","【"&amp;SUBSTITUTE(TEXT(DR7,"#,##0.00"),"-","△")&amp;"】"))</f>
        <v>【50.19】</v>
      </c>
      <c r="DS6" s="36">
        <f>IF(DS7="",NA(),DS7)</f>
        <v>32.54</v>
      </c>
      <c r="DT6" s="36">
        <f t="shared" ref="DT6:EB6" si="13">IF(DT7="",NA(),DT7)</f>
        <v>29.79</v>
      </c>
      <c r="DU6" s="36">
        <f t="shared" si="13"/>
        <v>30.04</v>
      </c>
      <c r="DV6" s="36">
        <f t="shared" si="13"/>
        <v>29.99</v>
      </c>
      <c r="DW6" s="36">
        <f t="shared" si="13"/>
        <v>32.450000000000003</v>
      </c>
      <c r="DX6" s="36">
        <f t="shared" si="13"/>
        <v>12.03</v>
      </c>
      <c r="DY6" s="36">
        <f t="shared" si="13"/>
        <v>12.19</v>
      </c>
      <c r="DZ6" s="36">
        <f t="shared" si="13"/>
        <v>15.1</v>
      </c>
      <c r="EA6" s="36">
        <f t="shared" si="13"/>
        <v>17.12</v>
      </c>
      <c r="EB6" s="36">
        <f t="shared" si="13"/>
        <v>18.18</v>
      </c>
      <c r="EC6" s="35" t="str">
        <f>IF(EC7="","",IF(EC7="-","【-】","【"&amp;SUBSTITUTE(TEXT(EC7,"#,##0.00"),"-","△")&amp;"】"))</f>
        <v>【20.63】</v>
      </c>
      <c r="ED6" s="36">
        <f>IF(ED7="",NA(),ED7)</f>
        <v>0.5</v>
      </c>
      <c r="EE6" s="36">
        <f t="shared" ref="EE6:EM6" si="14">IF(EE7="",NA(),EE7)</f>
        <v>0.26</v>
      </c>
      <c r="EF6" s="36">
        <f t="shared" si="14"/>
        <v>0.24</v>
      </c>
      <c r="EG6" s="36">
        <f t="shared" si="14"/>
        <v>0.06</v>
      </c>
      <c r="EH6" s="36">
        <f t="shared" si="14"/>
        <v>0.35</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122301</v>
      </c>
      <c r="D7" s="38">
        <v>46</v>
      </c>
      <c r="E7" s="38">
        <v>1</v>
      </c>
      <c r="F7" s="38">
        <v>0</v>
      </c>
      <c r="G7" s="38">
        <v>1</v>
      </c>
      <c r="H7" s="38" t="s">
        <v>93</v>
      </c>
      <c r="I7" s="38" t="s">
        <v>94</v>
      </c>
      <c r="J7" s="38" t="s">
        <v>95</v>
      </c>
      <c r="K7" s="38" t="s">
        <v>96</v>
      </c>
      <c r="L7" s="38" t="s">
        <v>97</v>
      </c>
      <c r="M7" s="38" t="s">
        <v>98</v>
      </c>
      <c r="N7" s="39" t="s">
        <v>99</v>
      </c>
      <c r="O7" s="39">
        <v>64.17</v>
      </c>
      <c r="P7" s="39">
        <v>52.1</v>
      </c>
      <c r="Q7" s="39">
        <v>3970</v>
      </c>
      <c r="R7" s="39">
        <v>68888</v>
      </c>
      <c r="S7" s="39">
        <v>74.94</v>
      </c>
      <c r="T7" s="39">
        <v>919.24</v>
      </c>
      <c r="U7" s="39">
        <v>35588</v>
      </c>
      <c r="V7" s="39">
        <v>39.08</v>
      </c>
      <c r="W7" s="39">
        <v>910.64</v>
      </c>
      <c r="X7" s="39">
        <v>101.64</v>
      </c>
      <c r="Y7" s="39">
        <v>112.94</v>
      </c>
      <c r="Z7" s="39">
        <v>120.2</v>
      </c>
      <c r="AA7" s="39">
        <v>115.18</v>
      </c>
      <c r="AB7" s="39">
        <v>116.95</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101.69</v>
      </c>
      <c r="AU7" s="39">
        <v>116.54</v>
      </c>
      <c r="AV7" s="39">
        <v>155.22999999999999</v>
      </c>
      <c r="AW7" s="39">
        <v>188.23</v>
      </c>
      <c r="AX7" s="39">
        <v>215.46</v>
      </c>
      <c r="AY7" s="39">
        <v>377.63</v>
      </c>
      <c r="AZ7" s="39">
        <v>357.34</v>
      </c>
      <c r="BA7" s="39">
        <v>366.03</v>
      </c>
      <c r="BB7" s="39">
        <v>365.18</v>
      </c>
      <c r="BC7" s="39">
        <v>327.77</v>
      </c>
      <c r="BD7" s="39">
        <v>260.31</v>
      </c>
      <c r="BE7" s="39">
        <v>352.08</v>
      </c>
      <c r="BF7" s="39">
        <v>326.32</v>
      </c>
      <c r="BG7" s="39">
        <v>305.52999999999997</v>
      </c>
      <c r="BH7" s="39">
        <v>286.22000000000003</v>
      </c>
      <c r="BI7" s="39">
        <v>257.64999999999998</v>
      </c>
      <c r="BJ7" s="39">
        <v>364.71</v>
      </c>
      <c r="BK7" s="39">
        <v>373.69</v>
      </c>
      <c r="BL7" s="39">
        <v>370.12</v>
      </c>
      <c r="BM7" s="39">
        <v>371.65</v>
      </c>
      <c r="BN7" s="39">
        <v>397.1</v>
      </c>
      <c r="BO7" s="39">
        <v>275.67</v>
      </c>
      <c r="BP7" s="39">
        <v>82.42</v>
      </c>
      <c r="BQ7" s="39">
        <v>83.33</v>
      </c>
      <c r="BR7" s="39">
        <v>81.760000000000005</v>
      </c>
      <c r="BS7" s="39">
        <v>78.040000000000006</v>
      </c>
      <c r="BT7" s="39">
        <v>76.67</v>
      </c>
      <c r="BU7" s="39">
        <v>100.65</v>
      </c>
      <c r="BV7" s="39">
        <v>99.87</v>
      </c>
      <c r="BW7" s="39">
        <v>100.42</v>
      </c>
      <c r="BX7" s="39">
        <v>98.77</v>
      </c>
      <c r="BY7" s="39">
        <v>95.79</v>
      </c>
      <c r="BZ7" s="39">
        <v>100.05</v>
      </c>
      <c r="CA7" s="39">
        <v>276.07</v>
      </c>
      <c r="CB7" s="39">
        <v>273.17</v>
      </c>
      <c r="CC7" s="39">
        <v>279.07</v>
      </c>
      <c r="CD7" s="39">
        <v>292.98</v>
      </c>
      <c r="CE7" s="39">
        <v>296.39</v>
      </c>
      <c r="CF7" s="39">
        <v>170.19</v>
      </c>
      <c r="CG7" s="39">
        <v>171.81</v>
      </c>
      <c r="CH7" s="39">
        <v>171.67</v>
      </c>
      <c r="CI7" s="39">
        <v>173.67</v>
      </c>
      <c r="CJ7" s="39">
        <v>171.13</v>
      </c>
      <c r="CK7" s="39">
        <v>166.4</v>
      </c>
      <c r="CL7" s="39">
        <v>53.97</v>
      </c>
      <c r="CM7" s="39">
        <v>51.16</v>
      </c>
      <c r="CN7" s="39">
        <v>50.24</v>
      </c>
      <c r="CO7" s="39">
        <v>74.52</v>
      </c>
      <c r="CP7" s="39">
        <v>75.28</v>
      </c>
      <c r="CQ7" s="39">
        <v>59.01</v>
      </c>
      <c r="CR7" s="39">
        <v>60.03</v>
      </c>
      <c r="CS7" s="39">
        <v>59.74</v>
      </c>
      <c r="CT7" s="39">
        <v>59.67</v>
      </c>
      <c r="CU7" s="39">
        <v>60.12</v>
      </c>
      <c r="CV7" s="39">
        <v>60.69</v>
      </c>
      <c r="CW7" s="39">
        <v>82.28</v>
      </c>
      <c r="CX7" s="39">
        <v>86.43</v>
      </c>
      <c r="CY7" s="39">
        <v>87.01</v>
      </c>
      <c r="CZ7" s="39">
        <v>85.44</v>
      </c>
      <c r="DA7" s="39">
        <v>86.99</v>
      </c>
      <c r="DB7" s="39">
        <v>85.37</v>
      </c>
      <c r="DC7" s="39">
        <v>84.81</v>
      </c>
      <c r="DD7" s="39">
        <v>84.8</v>
      </c>
      <c r="DE7" s="39">
        <v>84.6</v>
      </c>
      <c r="DF7" s="39">
        <v>84.24</v>
      </c>
      <c r="DG7" s="39">
        <v>89.82</v>
      </c>
      <c r="DH7" s="39">
        <v>49.85</v>
      </c>
      <c r="DI7" s="39">
        <v>51.34</v>
      </c>
      <c r="DJ7" s="39">
        <v>52.79</v>
      </c>
      <c r="DK7" s="39">
        <v>54.41</v>
      </c>
      <c r="DL7" s="39">
        <v>55.63</v>
      </c>
      <c r="DM7" s="39">
        <v>46.9</v>
      </c>
      <c r="DN7" s="39">
        <v>47.28</v>
      </c>
      <c r="DO7" s="39">
        <v>47.66</v>
      </c>
      <c r="DP7" s="39">
        <v>48.17</v>
      </c>
      <c r="DQ7" s="39">
        <v>48.83</v>
      </c>
      <c r="DR7" s="39">
        <v>50.19</v>
      </c>
      <c r="DS7" s="39">
        <v>32.54</v>
      </c>
      <c r="DT7" s="39">
        <v>29.79</v>
      </c>
      <c r="DU7" s="39">
        <v>30.04</v>
      </c>
      <c r="DV7" s="39">
        <v>29.99</v>
      </c>
      <c r="DW7" s="39">
        <v>32.450000000000003</v>
      </c>
      <c r="DX7" s="39">
        <v>12.03</v>
      </c>
      <c r="DY7" s="39">
        <v>12.19</v>
      </c>
      <c r="DZ7" s="39">
        <v>15.1</v>
      </c>
      <c r="EA7" s="39">
        <v>17.12</v>
      </c>
      <c r="EB7" s="39">
        <v>18.18</v>
      </c>
      <c r="EC7" s="39">
        <v>20.63</v>
      </c>
      <c r="ED7" s="39">
        <v>0.5</v>
      </c>
      <c r="EE7" s="39">
        <v>0.26</v>
      </c>
      <c r="EF7" s="39">
        <v>0.24</v>
      </c>
      <c r="EG7" s="39">
        <v>0.06</v>
      </c>
      <c r="EH7" s="39">
        <v>0.35</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2022-01-11T08:13:38Z</cp:lastPrinted>
  <dcterms:created xsi:type="dcterms:W3CDTF">2021-12-03T06:47:13Z</dcterms:created>
  <dcterms:modified xsi:type="dcterms:W3CDTF">2022-01-11T08:16:35Z</dcterms:modified>
  <cp:category/>
</cp:coreProperties>
</file>